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甲" sheetId="1" r:id="rId1"/>
    <sheet name="乙" sheetId="5" r:id="rId2"/>
  </sheets>
  <definedNames>
    <definedName name="_xlnm.Print_Area" localSheetId="1">乙!$B$2:$G$23</definedName>
    <definedName name="_xlnm.Print_Area" localSheetId="0">甲!$B$2:$G$23</definedName>
  </definedNames>
  <calcPr calcId="162913"/>
</workbook>
</file>

<file path=xl/calcChain.xml><?xml version="1.0" encoding="utf-8"?>
<calcChain xmlns="http://schemas.openxmlformats.org/spreadsheetml/2006/main">
  <c r="F9" i="1" l="1"/>
  <c r="F9" i="5"/>
  <c r="F12" i="1" l="1"/>
  <c r="F12" i="5" l="1"/>
  <c r="F17" i="5" l="1"/>
  <c r="F14" i="5"/>
  <c r="F13" i="5"/>
  <c r="F11" i="5"/>
  <c r="F10" i="5"/>
  <c r="F8" i="5"/>
  <c r="F7" i="5"/>
  <c r="F8" i="1"/>
  <c r="F10" i="1"/>
  <c r="F11" i="1"/>
  <c r="F13" i="1"/>
  <c r="F14" i="1"/>
  <c r="F17" i="1"/>
  <c r="F7" i="1"/>
  <c r="F15" i="1" l="1"/>
  <c r="F15" i="5"/>
  <c r="F18" i="1" l="1"/>
  <c r="D19" i="1" s="1"/>
  <c r="F18" i="5"/>
  <c r="D19" i="5" s="1"/>
</calcChain>
</file>

<file path=xl/sharedStrings.xml><?xml version="1.0" encoding="utf-8"?>
<sst xmlns="http://schemas.openxmlformats.org/spreadsheetml/2006/main" count="92" uniqueCount="52">
  <si>
    <t>項次</t>
  </si>
  <si>
    <t>備       註</t>
  </si>
  <si>
    <t>工作薪資</t>
  </si>
  <si>
    <t>薪資應不得低於勞動基準法規定之基本工資。</t>
  </si>
  <si>
    <t>三節慰勞金</t>
  </si>
  <si>
    <t>3節</t>
  </si>
  <si>
    <t>春節、中秋節、端午節當日仍在職者，合併當月薪資共同發給。</t>
  </si>
  <si>
    <t>勞工保險普通事故保險費(含就保)</t>
  </si>
  <si>
    <t>全民健保費</t>
  </si>
  <si>
    <t>職業災害保險費</t>
  </si>
  <si>
    <t>工資墊償基金</t>
  </si>
  <si>
    <t>提撥退休金</t>
  </si>
  <si>
    <t>廠商管理費(利潤)</t>
  </si>
  <si>
    <t>工作費總計(年)</t>
  </si>
  <si>
    <t>投標廠商章及負責人章：</t>
  </si>
  <si>
    <t>說
明</t>
    <phoneticPr fontId="1" type="noConversion"/>
  </si>
  <si>
    <t>財 團 法 人 臺 灣 更 生 保 護 會 桃 園 分 會</t>
    <phoneticPr fontId="1" type="noConversion"/>
  </si>
  <si>
    <t>12月</t>
    <phoneticPr fontId="1" type="noConversion"/>
  </si>
  <si>
    <t>營業稅(5%)(年)</t>
    <phoneticPr fontId="1" type="noConversion"/>
  </si>
  <si>
    <t>備
註</t>
    <phoneticPr fontId="1" type="noConversion"/>
  </si>
  <si>
    <t>項   目</t>
    <phoneticPr fontId="1" type="noConversion"/>
  </si>
  <si>
    <t>數量</t>
    <phoneticPr fontId="1" type="noConversion"/>
  </si>
  <si>
    <t>單價/元</t>
    <phoneticPr fontId="1" type="noConversion"/>
  </si>
  <si>
    <t>總價/元</t>
    <phoneticPr fontId="1" type="noConversion"/>
  </si>
  <si>
    <t>工作績效獎金</t>
    <phoneticPr fontId="1" type="noConversion"/>
  </si>
  <si>
    <t>工作薪資</t>
    <phoneticPr fontId="1" type="noConversion"/>
  </si>
  <si>
    <t>三節慰勞金</t>
    <phoneticPr fontId="1" type="noConversion"/>
  </si>
  <si>
    <t>工作績效獎金</t>
    <phoneticPr fontId="1" type="noConversion"/>
  </si>
  <si>
    <t>薪資應不得低於勞動基準法規定之基本工資。</t>
    <phoneticPr fontId="1" type="noConversion"/>
  </si>
  <si>
    <t>工資墊償基金提繳費：0.025%</t>
  </si>
  <si>
    <t>工資墊償基金提繳費：0.025%</t>
    <phoneticPr fontId="10" type="noConversion"/>
  </si>
  <si>
    <r>
      <t xml:space="preserve">中    華    民    國      </t>
    </r>
    <r>
      <rPr>
        <sz val="20"/>
        <rFont val="Times New Roman"/>
        <family val="1"/>
      </rPr>
      <t xml:space="preserve">   </t>
    </r>
    <r>
      <rPr>
        <sz val="20"/>
        <rFont val="標楷體"/>
        <family val="4"/>
        <charset val="136"/>
      </rPr>
      <t xml:space="preserve">年     </t>
    </r>
    <r>
      <rPr>
        <sz val="20"/>
        <rFont val="Times New Roman"/>
        <family val="1"/>
      </rPr>
      <t xml:space="preserve">    </t>
    </r>
    <r>
      <rPr>
        <sz val="20"/>
        <rFont val="標楷體"/>
        <family val="4"/>
        <charset val="136"/>
      </rPr>
      <t>月       日</t>
    </r>
    <phoneticPr fontId="1" type="noConversion"/>
  </si>
  <si>
    <t>1.5月</t>
    <phoneticPr fontId="1" type="noConversion"/>
  </si>
  <si>
    <t>年度工作績效平均達80分以上以全額計算，70分以上未滿80分者以2/3計算，60分以上未滿70分者以1/3計算，給予方式依在職月份比例發給。</t>
    <phoneticPr fontId="1" type="noConversion"/>
  </si>
  <si>
    <t>人事費用-合計(年)</t>
  </si>
  <si>
    <t>人事費用-合計(年)</t>
    <phoneticPr fontId="1" type="noConversion"/>
  </si>
  <si>
    <t>一、投標廠商應將本表填寫完整並放入標封內。本表如經塗改，即視為無效標單。
二、本案契約派任人員不得低於最低基本工資及違反勞動相關法令規定，若單價分析表內廠商報價未達契約規定之最低薪資，且未估算填載本表項次者，其標單即視為無效標單。
三、每月依派遣人員實際工作薪資、慰勞金及工作獎金等支應費用，契約價金內含之營業稅項目，依財政部規定金額核實請款。</t>
    <phoneticPr fontId="1" type="noConversion"/>
  </si>
  <si>
    <t>一、投標廠商應將本表填寫完整並放入標封內。本表如經塗改，即視為無效標單。
二、本案契約派任人員不得低於最低基本工資及違反勞動相關法令規定，若單價分析表內廠商報價未達契約規定之最低薪資，且未估算填載本表項次者，其標單即視為無效標單。
三、每月依派遣人員實際工作薪資、慰勞金及工作獎金等支應費用，契約價金內含之營業稅項目，依財政部規定金額核實請款。</t>
    <phoneticPr fontId="1" type="noConversion"/>
  </si>
  <si>
    <t>依財政部規定金額核實請款。</t>
    <phoneticPr fontId="1" type="noConversion"/>
  </si>
  <si>
    <t>案件名稱：112年度勞務委外採購案</t>
    <phoneticPr fontId="1" type="noConversion"/>
  </si>
  <si>
    <t>案號：112-001     112年度勞務委外人員工作費分析表(甲)</t>
    <phoneticPr fontId="1" type="noConversion"/>
  </si>
  <si>
    <r>
      <t>勞工保險普通事故保險費及就業保險保險費第1級：請</t>
    </r>
    <r>
      <rPr>
        <b/>
        <sz val="12"/>
        <color rgb="FF7030A0"/>
        <rFont val="標楷體"/>
        <family val="4"/>
        <charset val="136"/>
      </rPr>
      <t>26,400元</t>
    </r>
    <phoneticPr fontId="1" type="noConversion"/>
  </si>
  <si>
    <r>
      <t>勞工退休金條例：</t>
    </r>
    <r>
      <rPr>
        <b/>
        <sz val="12"/>
        <color rgb="FF7030A0"/>
        <rFont val="標楷體"/>
        <family val="4"/>
        <charset val="136"/>
      </rPr>
      <t>26,400元</t>
    </r>
    <r>
      <rPr>
        <sz val="12"/>
        <rFont val="標楷體"/>
        <family val="4"/>
        <charset val="136"/>
      </rPr>
      <t xml:space="preserve">
(不得違法法令規定)</t>
    </r>
    <phoneticPr fontId="1" type="noConversion"/>
  </si>
  <si>
    <t>一、工作地點：本分會及指派活動場所。
二、工作薪資、三節慰勞金、工作績效獎金等欄位金額不可減少調整。
三、雇主應按月為勞工提繳退休金於個人帳戶。
四、廠商應指派一人負責接洽管理工作。
五、本職缺自112年01月01日起至112年12月31日止，合計1年。</t>
    <phoneticPr fontId="1" type="noConversion"/>
  </si>
  <si>
    <t>案號：112-001     112年度勞務委外人員工作費分析表(乙)</t>
    <phoneticPr fontId="1" type="noConversion"/>
  </si>
  <si>
    <t>職業災害保險費率：0.22%</t>
    <phoneticPr fontId="1" type="noConversion"/>
  </si>
  <si>
    <r>
      <t>全民健康保險保險費負擔金額表
第1級：請</t>
    </r>
    <r>
      <rPr>
        <b/>
        <sz val="12"/>
        <color rgb="FF7030A0"/>
        <rFont val="標楷體"/>
        <family val="4"/>
        <charset val="136"/>
      </rPr>
      <t>26,400元</t>
    </r>
    <phoneticPr fontId="1" type="noConversion"/>
  </si>
  <si>
    <t>勞工保險普通事故保險費及就業保險保險費第4級：請30,300元</t>
    <phoneticPr fontId="10" type="noConversion"/>
  </si>
  <si>
    <t>職業災害保險費率：0.22%</t>
    <phoneticPr fontId="10" type="noConversion"/>
  </si>
  <si>
    <t>勞工退休金條例：30,300元
(不得違法法令規定)</t>
    <phoneticPr fontId="10" type="noConversion"/>
  </si>
  <si>
    <t>投標公司：</t>
    <phoneticPr fontId="1" type="noConversion"/>
  </si>
  <si>
    <t>全民健康保險保險費負擔金額表
第請4級：請30,300元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</si>
</sst>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2"/>
      <scheme val="minor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2"/>
      <scheme val="minor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4"/>
      <name val="新細明體"/>
      <family val="2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20"/>
      <name val="Times New Roman"/>
      <family val="1"/>
    </font>
    <font>
      <b/>
      <sz val="12"/>
      <color rgb="FF7030A0"/>
      <name val="標楷體"/>
      <family val="4"/>
      <charset val="136"/>
    </font>
    <font>
      <sz val="18"/>
      <color rgb="FF7030A0"/>
      <name val="標楷體"/>
      <family val="4"/>
      <charset val="136"/>
    </font>
    <font>
      <sz val="18"/>
      <color theme="7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/>
    <xf numFmtId="0" fontId="5" fillId="0" borderId="3" xfId="0" applyFont="1" applyBorder="1" applyAlignment="1">
      <alignment vertical="center"/>
    </xf>
    <xf numFmtId="0" fontId="6" fillId="0" borderId="3" xfId="0" applyFont="1" applyBorder="1" applyAlignment="1"/>
    <xf numFmtId="0" fontId="3" fillId="0" borderId="1" xfId="0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zoomScale="80" zoomScaleNormal="80" workbookViewId="0">
      <pane ySplit="6" topLeftCell="A7" activePane="bottomLeft" state="frozen"/>
      <selection activeCell="J5" sqref="J5"/>
      <selection pane="bottomLeft" activeCell="D10" sqref="D10:D15"/>
    </sheetView>
  </sheetViews>
  <sheetFormatPr defaultColWidth="8.77734375" defaultRowHeight="16.2" x14ac:dyDescent="0.3"/>
  <cols>
    <col min="1" max="1" width="0.5546875" style="1" customWidth="1"/>
    <col min="2" max="2" width="7.5546875" style="1" customWidth="1"/>
    <col min="3" max="3" width="30.5546875" style="1" customWidth="1"/>
    <col min="4" max="4" width="15.88671875" style="2" customWidth="1"/>
    <col min="5" max="5" width="12.109375" style="1" customWidth="1"/>
    <col min="6" max="6" width="16.21875" style="2" customWidth="1"/>
    <col min="7" max="7" width="34.44140625" style="1" customWidth="1"/>
    <col min="8" max="8" width="0.5546875" style="1" customWidth="1"/>
    <col min="9" max="16384" width="8.77734375" style="1"/>
  </cols>
  <sheetData>
    <row r="1" spans="2:7" ht="2.5499999999999998" customHeight="1" x14ac:dyDescent="0.3"/>
    <row r="2" spans="2:7" ht="46.05" customHeight="1" x14ac:dyDescent="0.6">
      <c r="B2" s="19" t="s">
        <v>16</v>
      </c>
      <c r="C2" s="20"/>
      <c r="D2" s="20"/>
      <c r="E2" s="20"/>
      <c r="F2" s="20"/>
      <c r="G2" s="20"/>
    </row>
    <row r="3" spans="2:7" ht="34.5" customHeight="1" x14ac:dyDescent="0.55000000000000004">
      <c r="B3" s="23" t="s">
        <v>39</v>
      </c>
      <c r="C3" s="24"/>
      <c r="D3" s="24"/>
      <c r="E3" s="24"/>
      <c r="F3" s="24"/>
      <c r="G3" s="24"/>
    </row>
    <row r="4" spans="2:7" ht="34.5" customHeight="1" x14ac:dyDescent="0.55000000000000004">
      <c r="B4" s="25" t="s">
        <v>50</v>
      </c>
      <c r="C4" s="26"/>
      <c r="D4" s="26"/>
      <c r="E4" s="26"/>
      <c r="F4" s="26"/>
      <c r="G4" s="26"/>
    </row>
    <row r="5" spans="2:7" ht="37.950000000000003" customHeight="1" x14ac:dyDescent="0.3">
      <c r="B5" s="33" t="s">
        <v>40</v>
      </c>
      <c r="C5" s="33"/>
      <c r="D5" s="33"/>
      <c r="E5" s="33"/>
      <c r="F5" s="33"/>
      <c r="G5" s="33"/>
    </row>
    <row r="6" spans="2:7" ht="40.950000000000003" customHeight="1" x14ac:dyDescent="0.3">
      <c r="B6" s="4" t="s">
        <v>0</v>
      </c>
      <c r="C6" s="4" t="s">
        <v>20</v>
      </c>
      <c r="D6" s="5" t="s">
        <v>22</v>
      </c>
      <c r="E6" s="4" t="s">
        <v>21</v>
      </c>
      <c r="F6" s="5" t="s">
        <v>23</v>
      </c>
      <c r="G6" s="3" t="s">
        <v>1</v>
      </c>
    </row>
    <row r="7" spans="2:7" ht="40.950000000000003" customHeight="1" x14ac:dyDescent="0.3">
      <c r="B7" s="4">
        <v>1</v>
      </c>
      <c r="C7" s="6" t="s">
        <v>2</v>
      </c>
      <c r="D7" s="8">
        <v>26400</v>
      </c>
      <c r="E7" s="9" t="s">
        <v>17</v>
      </c>
      <c r="F7" s="8">
        <f>D7*12</f>
        <v>316800</v>
      </c>
      <c r="G7" s="7" t="s">
        <v>3</v>
      </c>
    </row>
    <row r="8" spans="2:7" ht="40.950000000000003" customHeight="1" x14ac:dyDescent="0.3">
      <c r="B8" s="4">
        <v>2</v>
      </c>
      <c r="C8" s="6" t="s">
        <v>4</v>
      </c>
      <c r="D8" s="8">
        <v>1000</v>
      </c>
      <c r="E8" s="9" t="s">
        <v>5</v>
      </c>
      <c r="F8" s="8">
        <f>D8*3</f>
        <v>3000</v>
      </c>
      <c r="G8" s="7" t="s">
        <v>6</v>
      </c>
    </row>
    <row r="9" spans="2:7" ht="81" x14ac:dyDescent="0.3">
      <c r="B9" s="4">
        <v>3</v>
      </c>
      <c r="C9" s="6" t="s">
        <v>24</v>
      </c>
      <c r="D9" s="8">
        <v>26400</v>
      </c>
      <c r="E9" s="9" t="s">
        <v>32</v>
      </c>
      <c r="F9" s="8">
        <f>D9*1.5</f>
        <v>39600</v>
      </c>
      <c r="G9" s="7" t="s">
        <v>33</v>
      </c>
    </row>
    <row r="10" spans="2:7" ht="51" customHeight="1" x14ac:dyDescent="0.3">
      <c r="B10" s="4">
        <v>4</v>
      </c>
      <c r="C10" s="6" t="s">
        <v>7</v>
      </c>
      <c r="D10" s="11"/>
      <c r="E10" s="9" t="s">
        <v>17</v>
      </c>
      <c r="F10" s="8">
        <f t="shared" ref="F10:F14" si="0">D10*12</f>
        <v>0</v>
      </c>
      <c r="G10" s="7" t="s">
        <v>41</v>
      </c>
    </row>
    <row r="11" spans="2:7" ht="40.950000000000003" customHeight="1" x14ac:dyDescent="0.3">
      <c r="B11" s="4">
        <v>5</v>
      </c>
      <c r="C11" s="6" t="s">
        <v>8</v>
      </c>
      <c r="D11" s="11"/>
      <c r="E11" s="9" t="s">
        <v>17</v>
      </c>
      <c r="F11" s="8">
        <f t="shared" si="0"/>
        <v>0</v>
      </c>
      <c r="G11" s="7" t="s">
        <v>46</v>
      </c>
    </row>
    <row r="12" spans="2:7" ht="40.950000000000003" customHeight="1" x14ac:dyDescent="0.3">
      <c r="B12" s="4">
        <v>6</v>
      </c>
      <c r="C12" s="6" t="s">
        <v>9</v>
      </c>
      <c r="D12" s="11"/>
      <c r="E12" s="9" t="s">
        <v>17</v>
      </c>
      <c r="F12" s="8">
        <f t="shared" si="0"/>
        <v>0</v>
      </c>
      <c r="G12" s="7" t="s">
        <v>45</v>
      </c>
    </row>
    <row r="13" spans="2:7" ht="40.950000000000003" customHeight="1" x14ac:dyDescent="0.3">
      <c r="B13" s="4">
        <v>7</v>
      </c>
      <c r="C13" s="6" t="s">
        <v>10</v>
      </c>
      <c r="D13" s="11"/>
      <c r="E13" s="9" t="s">
        <v>17</v>
      </c>
      <c r="F13" s="8">
        <f t="shared" si="0"/>
        <v>0</v>
      </c>
      <c r="G13" s="7" t="s">
        <v>29</v>
      </c>
    </row>
    <row r="14" spans="2:7" ht="40.950000000000003" customHeight="1" x14ac:dyDescent="0.3">
      <c r="B14" s="4">
        <v>8</v>
      </c>
      <c r="C14" s="6" t="s">
        <v>11</v>
      </c>
      <c r="D14" s="11"/>
      <c r="E14" s="9" t="s">
        <v>17</v>
      </c>
      <c r="F14" s="8">
        <f t="shared" si="0"/>
        <v>0</v>
      </c>
      <c r="G14" s="7" t="s">
        <v>42</v>
      </c>
    </row>
    <row r="15" spans="2:7" ht="40.950000000000003" customHeight="1" x14ac:dyDescent="0.3">
      <c r="B15" s="4">
        <v>9</v>
      </c>
      <c r="C15" s="6" t="s">
        <v>35</v>
      </c>
      <c r="D15" s="12"/>
      <c r="E15" s="13"/>
      <c r="F15" s="12">
        <f>SUM(F7:F14)</f>
        <v>359400</v>
      </c>
      <c r="G15" s="7"/>
    </row>
    <row r="16" spans="2:7" ht="3.45" customHeight="1" x14ac:dyDescent="0.3">
      <c r="B16" s="4"/>
      <c r="C16" s="6"/>
      <c r="D16" s="14"/>
      <c r="E16" s="15"/>
      <c r="F16" s="14"/>
      <c r="G16" s="7"/>
    </row>
    <row r="17" spans="2:7" ht="40.950000000000003" customHeight="1" x14ac:dyDescent="0.3">
      <c r="B17" s="4">
        <v>10</v>
      </c>
      <c r="C17" s="16" t="s">
        <v>12</v>
      </c>
      <c r="D17" s="12"/>
      <c r="E17" s="13" t="s">
        <v>17</v>
      </c>
      <c r="F17" s="12">
        <f>D17*12</f>
        <v>0</v>
      </c>
      <c r="G17" s="7"/>
    </row>
    <row r="18" spans="2:7" ht="40.950000000000003" customHeight="1" x14ac:dyDescent="0.3">
      <c r="B18" s="4">
        <v>11</v>
      </c>
      <c r="C18" s="16" t="s">
        <v>18</v>
      </c>
      <c r="D18" s="8"/>
      <c r="E18" s="9"/>
      <c r="F18" s="8">
        <f>(F15+F17)*5/100</f>
        <v>17970</v>
      </c>
      <c r="G18" s="7" t="s">
        <v>38</v>
      </c>
    </row>
    <row r="19" spans="2:7" ht="40.950000000000003" customHeight="1" x14ac:dyDescent="0.3">
      <c r="B19" s="29" t="s">
        <v>13</v>
      </c>
      <c r="C19" s="29"/>
      <c r="D19" s="30">
        <f>F15+F17+F18</f>
        <v>377370</v>
      </c>
      <c r="E19" s="31"/>
      <c r="F19" s="31"/>
      <c r="G19" s="7"/>
    </row>
    <row r="20" spans="2:7" ht="118.05" customHeight="1" x14ac:dyDescent="0.3">
      <c r="B20" s="10" t="s">
        <v>15</v>
      </c>
      <c r="C20" s="32" t="s">
        <v>43</v>
      </c>
      <c r="D20" s="32"/>
      <c r="E20" s="32"/>
      <c r="F20" s="32"/>
      <c r="G20" s="32"/>
    </row>
    <row r="21" spans="2:7" ht="143.55000000000001" customHeight="1" x14ac:dyDescent="0.3">
      <c r="B21" s="10" t="s">
        <v>19</v>
      </c>
      <c r="C21" s="18" t="s">
        <v>37</v>
      </c>
      <c r="D21" s="18"/>
      <c r="E21" s="18"/>
      <c r="F21" s="18"/>
      <c r="G21" s="18"/>
    </row>
    <row r="22" spans="2:7" ht="52.5" customHeight="1" x14ac:dyDescent="0.55000000000000004">
      <c r="B22" s="27" t="s">
        <v>14</v>
      </c>
      <c r="C22" s="28"/>
      <c r="D22" s="28"/>
      <c r="E22" s="28"/>
      <c r="F22" s="28"/>
      <c r="G22" s="28"/>
    </row>
    <row r="23" spans="2:7" ht="40.5" customHeight="1" x14ac:dyDescent="0.55000000000000004">
      <c r="B23" s="21" t="s">
        <v>31</v>
      </c>
      <c r="C23" s="22"/>
      <c r="D23" s="22"/>
      <c r="E23" s="22"/>
      <c r="F23" s="22"/>
      <c r="G23" s="22"/>
    </row>
  </sheetData>
  <mergeCells count="10">
    <mergeCell ref="C21:G21"/>
    <mergeCell ref="B2:G2"/>
    <mergeCell ref="B23:G23"/>
    <mergeCell ref="B3:G3"/>
    <mergeCell ref="B4:G4"/>
    <mergeCell ref="B22:G22"/>
    <mergeCell ref="B19:C19"/>
    <mergeCell ref="D19:F19"/>
    <mergeCell ref="C20:G20"/>
    <mergeCell ref="B5:G5"/>
  </mergeCells>
  <phoneticPr fontId="1" type="noConversion"/>
  <printOptions horizontalCentered="1" verticalCentered="1"/>
  <pageMargins left="0.25" right="0.25" top="0.75" bottom="0.75" header="0.3" footer="0.3"/>
  <pageSetup paperSize="9" scale="7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zoomScale="80" zoomScaleNormal="80" workbookViewId="0">
      <pane ySplit="6" topLeftCell="A7" activePane="bottomLeft" state="frozen"/>
      <selection activeCell="G18" sqref="G18"/>
      <selection pane="bottomLeft" activeCell="D11" sqref="D11"/>
    </sheetView>
  </sheetViews>
  <sheetFormatPr defaultColWidth="8.77734375" defaultRowHeight="16.2" x14ac:dyDescent="0.3"/>
  <cols>
    <col min="1" max="1" width="0.5546875" style="1" customWidth="1"/>
    <col min="2" max="2" width="7.5546875" style="1" customWidth="1"/>
    <col min="3" max="3" width="30.5546875" style="1" customWidth="1"/>
    <col min="4" max="4" width="15.88671875" style="2" customWidth="1"/>
    <col min="5" max="5" width="12.109375" style="1" customWidth="1"/>
    <col min="6" max="6" width="16.21875" style="2" customWidth="1"/>
    <col min="7" max="7" width="34.44140625" style="1" customWidth="1"/>
    <col min="8" max="8" width="0.5546875" style="1" customWidth="1"/>
    <col min="9" max="9" width="8.77734375" style="1"/>
    <col min="10" max="10" width="19.109375" style="1" customWidth="1"/>
    <col min="11" max="16384" width="8.77734375" style="1"/>
  </cols>
  <sheetData>
    <row r="1" spans="2:10" ht="2.5499999999999998" customHeight="1" x14ac:dyDescent="0.3"/>
    <row r="2" spans="2:10" ht="46.05" customHeight="1" x14ac:dyDescent="0.6">
      <c r="B2" s="19" t="s">
        <v>16</v>
      </c>
      <c r="C2" s="20"/>
      <c r="D2" s="20"/>
      <c r="E2" s="20"/>
      <c r="F2" s="20"/>
      <c r="G2" s="20"/>
    </row>
    <row r="3" spans="2:10" ht="34.5" customHeight="1" x14ac:dyDescent="0.55000000000000004">
      <c r="B3" s="23" t="s">
        <v>39</v>
      </c>
      <c r="C3" s="24"/>
      <c r="D3" s="24"/>
      <c r="E3" s="24"/>
      <c r="F3" s="24"/>
      <c r="G3" s="24"/>
    </row>
    <row r="4" spans="2:10" ht="34.5" customHeight="1" x14ac:dyDescent="0.55000000000000004">
      <c r="B4" s="25" t="s">
        <v>50</v>
      </c>
      <c r="C4" s="26"/>
      <c r="D4" s="26"/>
      <c r="E4" s="26"/>
      <c r="F4" s="26"/>
      <c r="G4" s="26"/>
    </row>
    <row r="5" spans="2:10" ht="37.950000000000003" customHeight="1" x14ac:dyDescent="0.3">
      <c r="B5" s="33" t="s">
        <v>44</v>
      </c>
      <c r="C5" s="33"/>
      <c r="D5" s="33"/>
      <c r="E5" s="33"/>
      <c r="F5" s="33"/>
      <c r="G5" s="33"/>
    </row>
    <row r="6" spans="2:10" ht="40.950000000000003" customHeight="1" x14ac:dyDescent="0.3">
      <c r="B6" s="4" t="s">
        <v>0</v>
      </c>
      <c r="C6" s="4" t="s">
        <v>20</v>
      </c>
      <c r="D6" s="5" t="s">
        <v>22</v>
      </c>
      <c r="E6" s="4" t="s">
        <v>21</v>
      </c>
      <c r="F6" s="5" t="s">
        <v>23</v>
      </c>
      <c r="G6" s="3" t="s">
        <v>1</v>
      </c>
    </row>
    <row r="7" spans="2:10" ht="40.950000000000003" customHeight="1" x14ac:dyDescent="0.3">
      <c r="B7" s="4">
        <v>1</v>
      </c>
      <c r="C7" s="6" t="s">
        <v>25</v>
      </c>
      <c r="D7" s="8">
        <v>29200</v>
      </c>
      <c r="E7" s="9" t="s">
        <v>17</v>
      </c>
      <c r="F7" s="8">
        <f>D7*12</f>
        <v>350400</v>
      </c>
      <c r="G7" s="7" t="s">
        <v>28</v>
      </c>
    </row>
    <row r="8" spans="2:10" ht="40.950000000000003" customHeight="1" x14ac:dyDescent="0.3">
      <c r="B8" s="4">
        <v>2</v>
      </c>
      <c r="C8" s="6" t="s">
        <v>26</v>
      </c>
      <c r="D8" s="8">
        <v>1000</v>
      </c>
      <c r="E8" s="9" t="s">
        <v>5</v>
      </c>
      <c r="F8" s="8">
        <f>D8*3</f>
        <v>3000</v>
      </c>
      <c r="G8" s="7" t="s">
        <v>6</v>
      </c>
    </row>
    <row r="9" spans="2:10" ht="81" x14ac:dyDescent="0.3">
      <c r="B9" s="4">
        <v>3</v>
      </c>
      <c r="C9" s="6" t="s">
        <v>27</v>
      </c>
      <c r="D9" s="8">
        <v>29200</v>
      </c>
      <c r="E9" s="9" t="s">
        <v>32</v>
      </c>
      <c r="F9" s="8">
        <f>D9*1.5</f>
        <v>43800</v>
      </c>
      <c r="G9" s="7" t="s">
        <v>33</v>
      </c>
    </row>
    <row r="10" spans="2:10" ht="51" customHeight="1" x14ac:dyDescent="0.3">
      <c r="B10" s="4">
        <v>4</v>
      </c>
      <c r="C10" s="6" t="s">
        <v>7</v>
      </c>
      <c r="D10" s="17"/>
      <c r="E10" s="9" t="s">
        <v>17</v>
      </c>
      <c r="F10" s="8">
        <f t="shared" ref="F10:F14" si="0">D10*12</f>
        <v>0</v>
      </c>
      <c r="G10" s="7" t="s">
        <v>47</v>
      </c>
    </row>
    <row r="11" spans="2:10" ht="40.950000000000003" customHeight="1" x14ac:dyDescent="0.3">
      <c r="B11" s="4">
        <v>5</v>
      </c>
      <c r="C11" s="6" t="s">
        <v>8</v>
      </c>
      <c r="D11" s="17"/>
      <c r="E11" s="9" t="s">
        <v>17</v>
      </c>
      <c r="F11" s="8">
        <f t="shared" si="0"/>
        <v>0</v>
      </c>
      <c r="G11" s="7" t="s">
        <v>51</v>
      </c>
    </row>
    <row r="12" spans="2:10" ht="40.950000000000003" customHeight="1" x14ac:dyDescent="0.3">
      <c r="B12" s="4">
        <v>6</v>
      </c>
      <c r="C12" s="6" t="s">
        <v>9</v>
      </c>
      <c r="D12" s="17"/>
      <c r="E12" s="9" t="s">
        <v>17</v>
      </c>
      <c r="F12" s="8">
        <f t="shared" si="0"/>
        <v>0</v>
      </c>
      <c r="G12" s="7" t="s">
        <v>48</v>
      </c>
    </row>
    <row r="13" spans="2:10" ht="40.950000000000003" customHeight="1" x14ac:dyDescent="0.3">
      <c r="B13" s="4">
        <v>7</v>
      </c>
      <c r="C13" s="6" t="s">
        <v>10</v>
      </c>
      <c r="D13" s="17"/>
      <c r="E13" s="9" t="s">
        <v>17</v>
      </c>
      <c r="F13" s="8">
        <f t="shared" si="0"/>
        <v>0</v>
      </c>
      <c r="G13" s="7" t="s">
        <v>30</v>
      </c>
    </row>
    <row r="14" spans="2:10" ht="40.950000000000003" customHeight="1" x14ac:dyDescent="0.3">
      <c r="B14" s="4">
        <v>8</v>
      </c>
      <c r="C14" s="6" t="s">
        <v>11</v>
      </c>
      <c r="D14" s="17"/>
      <c r="E14" s="9" t="s">
        <v>17</v>
      </c>
      <c r="F14" s="8">
        <f t="shared" si="0"/>
        <v>0</v>
      </c>
      <c r="G14" s="7" t="s">
        <v>49</v>
      </c>
    </row>
    <row r="15" spans="2:10" ht="40.950000000000003" customHeight="1" x14ac:dyDescent="0.3">
      <c r="B15" s="4">
        <v>9</v>
      </c>
      <c r="C15" s="6" t="s">
        <v>34</v>
      </c>
      <c r="D15" s="12"/>
      <c r="E15" s="13"/>
      <c r="F15" s="12">
        <f>SUM(F7:F14)</f>
        <v>397200</v>
      </c>
      <c r="G15" s="7"/>
      <c r="J15" s="2"/>
    </row>
    <row r="16" spans="2:10" ht="3.45" customHeight="1" x14ac:dyDescent="0.3">
      <c r="B16" s="4"/>
      <c r="C16" s="6"/>
      <c r="D16" s="14"/>
      <c r="E16" s="15"/>
      <c r="F16" s="14"/>
      <c r="G16" s="7"/>
      <c r="J16" s="2"/>
    </row>
    <row r="17" spans="2:10" ht="40.950000000000003" customHeight="1" x14ac:dyDescent="0.3">
      <c r="B17" s="4">
        <v>10</v>
      </c>
      <c r="C17" s="16" t="s">
        <v>12</v>
      </c>
      <c r="D17" s="12"/>
      <c r="E17" s="13" t="s">
        <v>17</v>
      </c>
      <c r="F17" s="12">
        <f>D17*12</f>
        <v>0</v>
      </c>
      <c r="G17" s="7"/>
    </row>
    <row r="18" spans="2:10" ht="40.950000000000003" customHeight="1" x14ac:dyDescent="0.3">
      <c r="B18" s="4">
        <v>11</v>
      </c>
      <c r="C18" s="16" t="s">
        <v>18</v>
      </c>
      <c r="D18" s="8"/>
      <c r="E18" s="9"/>
      <c r="F18" s="8">
        <f>(F15+F17)*5/100</f>
        <v>19860</v>
      </c>
      <c r="G18" s="7" t="s">
        <v>38</v>
      </c>
    </row>
    <row r="19" spans="2:10" ht="40.950000000000003" customHeight="1" x14ac:dyDescent="0.3">
      <c r="B19" s="29" t="s">
        <v>13</v>
      </c>
      <c r="C19" s="29"/>
      <c r="D19" s="30">
        <f>F15++F17+F18</f>
        <v>417060</v>
      </c>
      <c r="E19" s="31"/>
      <c r="F19" s="31"/>
      <c r="G19" s="7"/>
      <c r="J19" s="2"/>
    </row>
    <row r="20" spans="2:10" ht="118.05" customHeight="1" x14ac:dyDescent="0.3">
      <c r="B20" s="10" t="s">
        <v>15</v>
      </c>
      <c r="C20" s="32" t="s">
        <v>43</v>
      </c>
      <c r="D20" s="32"/>
      <c r="E20" s="32"/>
      <c r="F20" s="32"/>
      <c r="G20" s="32"/>
    </row>
    <row r="21" spans="2:10" ht="143.55000000000001" customHeight="1" x14ac:dyDescent="0.3">
      <c r="B21" s="10" t="s">
        <v>19</v>
      </c>
      <c r="C21" s="18" t="s">
        <v>36</v>
      </c>
      <c r="D21" s="18"/>
      <c r="E21" s="18"/>
      <c r="F21" s="18"/>
      <c r="G21" s="18"/>
    </row>
    <row r="22" spans="2:10" ht="52.5" customHeight="1" x14ac:dyDescent="0.55000000000000004">
      <c r="B22" s="27" t="s">
        <v>14</v>
      </c>
      <c r="C22" s="28"/>
      <c r="D22" s="28"/>
      <c r="E22" s="28"/>
      <c r="F22" s="28"/>
      <c r="G22" s="28"/>
    </row>
    <row r="23" spans="2:10" ht="40.5" customHeight="1" x14ac:dyDescent="0.55000000000000004">
      <c r="B23" s="21" t="s">
        <v>31</v>
      </c>
      <c r="C23" s="22"/>
      <c r="D23" s="22"/>
      <c r="E23" s="22"/>
      <c r="F23" s="22"/>
      <c r="G23" s="22"/>
    </row>
  </sheetData>
  <mergeCells count="10">
    <mergeCell ref="C20:G20"/>
    <mergeCell ref="C21:G21"/>
    <mergeCell ref="B22:G22"/>
    <mergeCell ref="B23:G23"/>
    <mergeCell ref="B2:G2"/>
    <mergeCell ref="B3:G3"/>
    <mergeCell ref="B4:G4"/>
    <mergeCell ref="B5:G5"/>
    <mergeCell ref="B19:C19"/>
    <mergeCell ref="D19:F19"/>
  </mergeCells>
  <phoneticPr fontId="1" type="noConversion"/>
  <printOptions horizontalCentered="1" verticalCentered="1"/>
  <pageMargins left="0.25" right="0.25" top="0.75" bottom="0.75" header="0.3" footer="0.3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甲</vt:lpstr>
      <vt:lpstr>乙</vt:lpstr>
      <vt:lpstr>乙!Print_Area</vt:lpstr>
      <vt:lpstr>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2022-11-28T01:05:08Z</dcterms:modified>
</cp:coreProperties>
</file>